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~Events and Initiatives\Alumnae Weekend\2025\RBC AW25\"/>
    </mc:Choice>
  </mc:AlternateContent>
  <xr:revisionPtr revIDLastSave="0" documentId="13_ncr:1_{3225AD7F-536B-4F1B-8F99-AC742FCF34DE}" xr6:coauthVersionLast="36" xr6:coauthVersionMax="47" xr10:uidLastSave="{00000000-0000-0000-0000-000000000000}"/>
  <bookViews>
    <workbookView xWindow="0" yWindow="0" windowWidth="26550" windowHeight="12195" xr2:uid="{00000000-000D-0000-FFFF-FFFF00000000}"/>
  </bookViews>
  <sheets>
    <sheet name="Template" sheetId="1" r:id="rId1"/>
    <sheet name="Example" sheetId="2" r:id="rId2"/>
  </sheets>
  <calcPr calcId="191029"/>
</workbook>
</file>

<file path=xl/calcChain.xml><?xml version="1.0" encoding="utf-8"?>
<calcChain xmlns="http://schemas.openxmlformats.org/spreadsheetml/2006/main">
  <c r="C7" i="1" l="1"/>
  <c r="C6" i="1"/>
  <c r="B6" i="1" s="1"/>
  <c r="B13" i="1" s="1"/>
  <c r="B14" i="1" s="1"/>
  <c r="C10" i="1"/>
  <c r="B29" i="1"/>
  <c r="B30" i="1" s="1"/>
  <c r="C11" i="1"/>
  <c r="B9" i="1"/>
  <c r="B8" i="1"/>
  <c r="C20" i="1"/>
  <c r="C23" i="1"/>
  <c r="C21" i="1"/>
  <c r="C12" i="1" l="1"/>
  <c r="C28" i="1" l="1"/>
  <c r="C21" i="2"/>
  <c r="C26" i="2"/>
  <c r="C25" i="2"/>
  <c r="C24" i="2"/>
  <c r="B23" i="2"/>
  <c r="B27" i="2" s="1"/>
  <c r="B28" i="2" s="1"/>
  <c r="C22" i="2"/>
  <c r="C13" i="2"/>
  <c r="C12" i="2"/>
  <c r="C11" i="2"/>
  <c r="C10" i="2"/>
  <c r="C9" i="2"/>
  <c r="B8" i="2"/>
  <c r="B14" i="2" s="1"/>
  <c r="B15" i="2" s="1"/>
  <c r="C7" i="2"/>
  <c r="C6" i="2"/>
  <c r="C30" i="2" l="1"/>
  <c r="C22" i="1"/>
  <c r="C24" i="1"/>
  <c r="C25" i="1"/>
  <c r="C26" i="1"/>
  <c r="C27" i="1"/>
  <c r="C32" i="1" l="1"/>
</calcChain>
</file>

<file path=xl/sharedStrings.xml><?xml version="1.0" encoding="utf-8"?>
<sst xmlns="http://schemas.openxmlformats.org/spreadsheetml/2006/main" count="108" uniqueCount="75">
  <si>
    <t>Saturday Night Reunion Class Party</t>
  </si>
  <si>
    <t>Name of Party</t>
  </si>
  <si>
    <t>Location</t>
  </si>
  <si>
    <t>Estimated # of people</t>
  </si>
  <si>
    <t>Items</t>
  </si>
  <si>
    <t>Total</t>
  </si>
  <si>
    <r>
      <rPr>
        <b/>
        <sz val="12"/>
        <rFont val="Times New Roman"/>
        <family val="1"/>
      </rPr>
      <t>Per Person</t>
    </r>
  </si>
  <si>
    <r>
      <rPr>
        <b/>
        <sz val="12"/>
        <rFont val="Times New Roman"/>
        <family val="1"/>
      </rPr>
      <t>Descriptions</t>
    </r>
  </si>
  <si>
    <t>Catering*</t>
  </si>
  <si>
    <t>On Campus Event Extras</t>
  </si>
  <si>
    <t>Alcohol***</t>
  </si>
  <si>
    <t>Favors</t>
  </si>
  <si>
    <t>Decorations</t>
  </si>
  <si>
    <t>Misc.</t>
  </si>
  <si>
    <t>EVENT TOTAL $</t>
  </si>
  <si>
    <t>Per Person Charge</t>
  </si>
  <si>
    <r>
      <t xml:space="preserve">Other Weekend Gathering </t>
    </r>
    <r>
      <rPr>
        <b/>
        <sz val="22"/>
        <color rgb="FF000000"/>
        <rFont val="Times New Roman"/>
        <family val="1"/>
      </rPr>
      <t>(Optional, NOT ON CAMPUS)</t>
    </r>
  </si>
  <si>
    <t>Item</t>
  </si>
  <si>
    <r>
      <rPr>
        <b/>
        <sz val="12"/>
        <rFont val="Times New Roman"/>
        <family val="1"/>
      </rPr>
      <t>Total</t>
    </r>
  </si>
  <si>
    <t>Description</t>
  </si>
  <si>
    <t xml:space="preserve">Venue Rental </t>
  </si>
  <si>
    <t>Catering or Groceries</t>
  </si>
  <si>
    <t>Non-Alcoholic Beverages</t>
  </si>
  <si>
    <t>Linens/Flatwear</t>
  </si>
  <si>
    <t>Other Supplies</t>
  </si>
  <si>
    <r>
      <rPr>
        <b/>
        <sz val="12"/>
        <rFont val="Times New Roman"/>
        <family val="1"/>
      </rPr>
      <t>Per Person Charge</t>
    </r>
  </si>
  <si>
    <t>Total Cost</t>
  </si>
  <si>
    <t>*Notes about on-campus catering:</t>
  </si>
  <si>
    <t>Includes selected menu, served buffet-style, water/iced tea, dessert, compostable dinnerware.</t>
  </si>
  <si>
    <t xml:space="preserve">Coffee/Hot tea service not included here. If desired, $2.89/person. </t>
  </si>
  <si>
    <t>***Budgeting for wine/beer:</t>
  </si>
  <si>
    <t>We recommend adding $8-9 per person for wine &amp; beer. To calculate the number of drinks you need for a party, check out http://www.evite.com/pages/party/drink-calculator</t>
  </si>
  <si>
    <t>PLEASE BE SURE to consult the Reunion Chair and Party Planning sections of the Class Officer Handbook for guidance, including guidance for off campus parties.</t>
  </si>
  <si>
    <r>
      <t xml:space="preserve">Budget Worksheet Class of </t>
    </r>
    <r>
      <rPr>
        <b/>
        <u/>
        <sz val="18"/>
        <rFont val="Times New Roman"/>
        <family val="1"/>
      </rPr>
      <t>         1995                       </t>
    </r>
  </si>
  <si>
    <t>Friday Welcome Gathering (Optional)</t>
  </si>
  <si>
    <t>1995 Happy Hour</t>
  </si>
  <si>
    <t>Home of Amy Chastain: 1234 Main Street, Decatur, GA 30030</t>
  </si>
  <si>
    <r>
      <rPr>
        <sz val="12"/>
        <rFont val="Times New Roman"/>
        <family val="1"/>
      </rPr>
      <t>Catering</t>
    </r>
    <r>
      <rPr>
        <sz val="12"/>
        <rFont val="Times New Roman"/>
        <family val="1"/>
      </rPr>
      <t xml:space="preserve"> or Groceries</t>
    </r>
  </si>
  <si>
    <t>Kelly's BBQ, includes sodas</t>
  </si>
  <si>
    <r>
      <rPr>
        <sz val="12"/>
        <rFont val="Times New Roman"/>
        <family val="1"/>
      </rPr>
      <t>Non-Alcoholic Beverages</t>
    </r>
  </si>
  <si>
    <r>
      <rPr>
        <sz val="12"/>
        <rFont val="Times New Roman"/>
        <family val="1"/>
      </rPr>
      <t>Alcohol</t>
    </r>
    <r>
      <rPr>
        <sz val="12"/>
        <rFont val="Times New Roman"/>
        <family val="1"/>
      </rPr>
      <t>*</t>
    </r>
  </si>
  <si>
    <t>Recommend $12 person</t>
  </si>
  <si>
    <r>
      <rPr>
        <sz val="12"/>
        <rFont val="Times New Roman"/>
        <family val="1"/>
      </rPr>
      <t>Linens</t>
    </r>
    <r>
      <rPr>
        <sz val="12"/>
        <rFont val="Times New Roman"/>
        <family val="1"/>
      </rPr>
      <t>/Flatwear</t>
    </r>
  </si>
  <si>
    <t>included in Kelly's BBQ catering</t>
  </si>
  <si>
    <r>
      <rPr>
        <sz val="12"/>
        <rFont val="Times New Roman"/>
        <family val="1"/>
      </rPr>
      <t>Favors</t>
    </r>
  </si>
  <si>
    <r>
      <rPr>
        <sz val="12"/>
        <rFont val="Times New Roman"/>
        <family val="1"/>
      </rPr>
      <t>Decorations</t>
    </r>
  </si>
  <si>
    <t>Balloons, candles</t>
  </si>
  <si>
    <r>
      <rPr>
        <sz val="12"/>
        <rFont val="Times New Roman"/>
        <family val="1"/>
      </rPr>
      <t>Misc.</t>
    </r>
  </si>
  <si>
    <t>Saturday Night Class Party</t>
  </si>
  <si>
    <t>Still Alive After 25</t>
  </si>
  <si>
    <t>Rebekah Scott Hall</t>
  </si>
  <si>
    <t>On-campus Catering**</t>
  </si>
  <si>
    <t>Heavy Reception Buffet @ $30, add coffee service @ $2 pp</t>
  </si>
  <si>
    <t>On Campus Fee ($300)***</t>
  </si>
  <si>
    <t>purple hats</t>
  </si>
  <si>
    <t>ball jars, sunflowers, ribbons, tea lights</t>
  </si>
  <si>
    <t>adding $120 just in case</t>
  </si>
  <si>
    <t xml:space="preserve">Total Cost for Friday and Saturday </t>
  </si>
  <si>
    <t>*Budgeting for wine/beer:</t>
  </si>
  <si>
    <t>We recommend adding $12 per person for wine &amp; beer. To calculate the number of drinks you need for a party, check out http://www.evite.com/pages/party/drink-calculator</t>
  </si>
  <si>
    <t>**Notes about on-campus catering:</t>
  </si>
  <si>
    <t>Includes buffet food, non-alcoholic bev, dessert, compostable dinnerware, linens for the bar and buffet, two servers</t>
  </si>
  <si>
    <t>***On-campus catering fee:</t>
  </si>
  <si>
    <t>$300 on-campus catering fee includes bartender and linens</t>
  </si>
  <si>
    <t xml:space="preserve">Please talk with your AR Staff Liaison </t>
  </si>
  <si>
    <t xml:space="preserve">Budget Worksheet Class of </t>
  </si>
  <si>
    <t>Please use the drop down menu to the right to select you menu.</t>
  </si>
  <si>
    <t>On Campus Fee</t>
  </si>
  <si>
    <r>
      <t xml:space="preserve">We recommend adding $8-9 per person for wine &amp; beer. </t>
    </r>
    <r>
      <rPr>
        <b/>
        <sz val="11"/>
        <color rgb="FF000000"/>
        <rFont val="Times New Roman"/>
        <family val="1"/>
      </rPr>
      <t>Classes of 1980-2020, you are responsible for making this purchase.</t>
    </r>
  </si>
  <si>
    <t>This Budget Worksheet is intended to be completed using the "Alumnae Weekend 2025 Class Party Menu Options" document, also found online.</t>
  </si>
  <si>
    <t>The on campus fee is $700. This includes the bar set up, one bartender, a server, and linens for five tables. Alumnae Relations will cover half of the cost.</t>
  </si>
  <si>
    <t>Heavier Reception Buffet ($30 per person)</t>
  </si>
  <si>
    <t>Italian Noodle Bar ($31 per person)</t>
  </si>
  <si>
    <t>Happy Hour Recetion ($23 per person)</t>
  </si>
  <si>
    <t>High-End Buffet ($47 per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</si>
</sst>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2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28"/>
      <color rgb="FF000000"/>
      <name val="Times New Roman"/>
      <family val="1"/>
    </font>
    <font>
      <sz val="18"/>
      <color rgb="FF000000"/>
      <name val="Times New Roman"/>
      <family val="1"/>
    </font>
    <font>
      <b/>
      <sz val="18"/>
      <name val="Times New Roman"/>
      <family val="1"/>
    </font>
    <font>
      <b/>
      <u/>
      <sz val="18"/>
      <name val="Times New Roman"/>
      <family val="1"/>
    </font>
    <font>
      <b/>
      <sz val="28"/>
      <name val="Times New Roman"/>
      <family val="1"/>
    </font>
    <font>
      <b/>
      <sz val="2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3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44" fontId="0" fillId="0" borderId="1" xfId="1" applyFont="1" applyFill="1" applyBorder="1" applyAlignment="1">
      <alignment horizontal="left" wrapText="1"/>
    </xf>
    <xf numFmtId="44" fontId="0" fillId="0" borderId="3" xfId="0" applyNumberForma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vertical="top" wrapText="1"/>
    </xf>
    <xf numFmtId="44" fontId="0" fillId="0" borderId="4" xfId="0" applyNumberFormat="1" applyBorder="1" applyAlignment="1">
      <alignment horizontal="left" wrapText="1"/>
    </xf>
    <xf numFmtId="0" fontId="6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44" fontId="0" fillId="0" borderId="3" xfId="1" applyFont="1" applyFill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44" fontId="0" fillId="0" borderId="3" xfId="0" applyNumberFormat="1" applyBorder="1" applyAlignment="1">
      <alignment horizontal="left"/>
    </xf>
    <xf numFmtId="0" fontId="4" fillId="0" borderId="9" xfId="0" applyFont="1" applyBorder="1" applyAlignment="1">
      <alignment horizontal="left" wrapText="1"/>
    </xf>
    <xf numFmtId="44" fontId="0" fillId="0" borderId="4" xfId="1" applyFont="1" applyFill="1" applyBorder="1" applyAlignment="1">
      <alignment horizontal="left" wrapText="1"/>
    </xf>
    <xf numFmtId="44" fontId="7" fillId="0" borderId="5" xfId="0" applyNumberFormat="1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44" fontId="6" fillId="0" borderId="5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top" wrapText="1"/>
    </xf>
    <xf numFmtId="44" fontId="0" fillId="0" borderId="0" xfId="1" applyFont="1" applyFill="1" applyBorder="1" applyAlignment="1">
      <alignment horizontal="left" wrapText="1"/>
    </xf>
    <xf numFmtId="0" fontId="4" fillId="3" borderId="0" xfId="0" applyFont="1" applyFill="1" applyAlignment="1">
      <alignment horizontal="left" vertical="top"/>
    </xf>
    <xf numFmtId="0" fontId="0" fillId="0" borderId="6" xfId="0" applyBorder="1" applyAlignment="1">
      <alignment horizontal="center"/>
    </xf>
    <xf numFmtId="0" fontId="15" fillId="4" borderId="3" xfId="0" applyFont="1" applyFill="1" applyBorder="1" applyAlignment="1">
      <alignment horizontal="center" vertical="top" wrapText="1"/>
    </xf>
    <xf numFmtId="44" fontId="15" fillId="0" borderId="3" xfId="0" applyNumberFormat="1" applyFont="1" applyBorder="1" applyAlignment="1">
      <alignment horizontal="left" wrapText="1"/>
    </xf>
    <xf numFmtId="0" fontId="16" fillId="0" borderId="0" xfId="0" applyFont="1" applyAlignment="1">
      <alignment horizontal="center" vertical="top" wrapText="1"/>
    </xf>
    <xf numFmtId="0" fontId="15" fillId="0" borderId="3" xfId="0" applyFont="1" applyBorder="1" applyAlignment="1">
      <alignment horizontal="left" vertical="top" wrapText="1"/>
    </xf>
    <xf numFmtId="44" fontId="14" fillId="4" borderId="3" xfId="1" applyFont="1" applyFill="1" applyBorder="1" applyAlignment="1">
      <alignment horizontal="left" wrapText="1"/>
    </xf>
    <xf numFmtId="44" fontId="14" fillId="0" borderId="3" xfId="0" applyNumberFormat="1" applyFont="1" applyBorder="1" applyAlignment="1">
      <alignment horizontal="left"/>
    </xf>
    <xf numFmtId="0" fontId="14" fillId="0" borderId="8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5" fillId="0" borderId="1" xfId="0" applyFont="1" applyBorder="1" applyAlignment="1">
      <alignment horizontal="left" vertical="top" wrapText="1"/>
    </xf>
    <xf numFmtId="44" fontId="14" fillId="0" borderId="4" xfId="1" applyFont="1" applyFill="1" applyBorder="1" applyAlignment="1">
      <alignment horizontal="left" wrapText="1"/>
    </xf>
    <xf numFmtId="44" fontId="14" fillId="4" borderId="1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44" fontId="14" fillId="0" borderId="1" xfId="1" applyFont="1" applyFill="1" applyBorder="1" applyAlignment="1">
      <alignment horizontal="left" wrapText="1"/>
    </xf>
    <xf numFmtId="0" fontId="16" fillId="0" borderId="3" xfId="0" applyFont="1" applyBorder="1" applyAlignment="1">
      <alignment horizontal="left" vertical="top" wrapText="1"/>
    </xf>
    <xf numFmtId="44" fontId="14" fillId="0" borderId="3" xfId="0" applyNumberFormat="1" applyFont="1" applyBorder="1" applyAlignment="1">
      <alignment horizontal="left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16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" xfId="0" applyFont="1" applyBorder="1" applyAlignment="1">
      <alignment horizontal="left" vertical="top"/>
    </xf>
    <xf numFmtId="0" fontId="14" fillId="3" borderId="1" xfId="0" applyFont="1" applyFill="1" applyBorder="1" applyAlignment="1">
      <alignment horizontal="left" wrapText="1"/>
    </xf>
    <xf numFmtId="0" fontId="17" fillId="0" borderId="0" xfId="0" applyFont="1" applyAlignment="1">
      <alignment vertical="top" wrapText="1"/>
    </xf>
    <xf numFmtId="44" fontId="14" fillId="0" borderId="15" xfId="1" applyFont="1" applyBorder="1" applyAlignment="1">
      <alignment horizontal="left"/>
    </xf>
    <xf numFmtId="44" fontId="18" fillId="0" borderId="1" xfId="1" applyFont="1" applyFill="1" applyBorder="1" applyAlignment="1">
      <alignment horizontal="left" wrapText="1"/>
    </xf>
    <xf numFmtId="0" fontId="0" fillId="0" borderId="6" xfId="0" applyBorder="1" applyAlignment="1">
      <alignment horizontal="center" vertical="center"/>
    </xf>
    <xf numFmtId="6" fontId="14" fillId="0" borderId="1" xfId="0" applyNumberFormat="1" applyFont="1" applyBorder="1" applyAlignment="1">
      <alignment horizontal="left" wrapText="1"/>
    </xf>
    <xf numFmtId="0" fontId="14" fillId="4" borderId="3" xfId="0" applyFont="1" applyFill="1" applyBorder="1" applyAlignment="1">
      <alignment horizontal="left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1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1" fillId="0" borderId="0" xfId="0" applyFont="1" applyAlignment="1">
      <alignment horizontal="left" vertical="top"/>
    </xf>
    <xf numFmtId="44" fontId="21" fillId="0" borderId="0" xfId="1" applyFont="1" applyFill="1" applyBorder="1" applyAlignment="1">
      <alignment horizontal="left" vertical="top"/>
    </xf>
    <xf numFmtId="44" fontId="21" fillId="0" borderId="0" xfId="1" applyFont="1" applyAlignment="1">
      <alignment horizontal="left" vertical="top"/>
    </xf>
    <xf numFmtId="44" fontId="21" fillId="0" borderId="0" xfId="1" applyFont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E56"/>
  <sheetViews>
    <sheetView tabSelected="1" topLeftCell="A25" zoomScale="132" zoomScaleNormal="140" workbookViewId="0">
      <selection activeCell="D43" sqref="D43"/>
    </sheetView>
  </sheetViews>
  <sheetFormatPr defaultColWidth="9" defaultRowHeight="12.75" x14ac:dyDescent="0.2"/>
  <cols>
    <col min="1" max="1" width="31.33203125" customWidth="1"/>
    <col min="2" max="2" width="27.83203125" customWidth="1"/>
    <col min="3" max="3" width="12.33203125" bestFit="1" customWidth="1"/>
    <col min="4" max="4" width="82.83203125" customWidth="1"/>
    <col min="5" max="5" width="43.1640625" customWidth="1"/>
  </cols>
  <sheetData>
    <row r="1" spans="1:5" ht="46.5" customHeight="1" x14ac:dyDescent="0.2">
      <c r="A1" s="76" t="s">
        <v>65</v>
      </c>
      <c r="B1" s="76"/>
      <c r="C1" s="76"/>
      <c r="D1" s="76"/>
      <c r="E1" s="76"/>
    </row>
    <row r="2" spans="1:5" ht="37.35" customHeight="1" x14ac:dyDescent="0.2">
      <c r="A2" s="82" t="s">
        <v>0</v>
      </c>
      <c r="B2" s="82"/>
      <c r="C2" s="82"/>
      <c r="D2" s="82"/>
      <c r="E2" s="7"/>
    </row>
    <row r="3" spans="1:5" s="25" customFormat="1" ht="17.850000000000001" customHeight="1" thickBot="1" x14ac:dyDescent="0.25">
      <c r="A3" s="36" t="s">
        <v>1</v>
      </c>
      <c r="B3" s="37"/>
      <c r="C3" s="38" t="s">
        <v>2</v>
      </c>
      <c r="D3" s="37"/>
      <c r="E3" s="24"/>
    </row>
    <row r="4" spans="1:5" ht="17.25" customHeight="1" x14ac:dyDescent="0.2">
      <c r="A4" s="19" t="s">
        <v>3</v>
      </c>
      <c r="B4" s="71">
        <v>1</v>
      </c>
      <c r="C4" s="26"/>
      <c r="D4" s="26"/>
      <c r="E4" s="1"/>
    </row>
    <row r="5" spans="1:5" ht="17.25" customHeight="1" x14ac:dyDescent="0.2">
      <c r="A5" s="10" t="s">
        <v>4</v>
      </c>
      <c r="B5" s="11" t="s">
        <v>5</v>
      </c>
      <c r="C5" s="12" t="s">
        <v>6</v>
      </c>
      <c r="D5" s="12" t="s">
        <v>7</v>
      </c>
      <c r="E5" s="1"/>
    </row>
    <row r="6" spans="1:5" ht="17.25" customHeight="1" x14ac:dyDescent="0.25">
      <c r="A6" s="54" t="s">
        <v>8</v>
      </c>
      <c r="B6" s="55">
        <f>C6*B4</f>
        <v>0</v>
      </c>
      <c r="C6" s="69">
        <f>VLOOKUP(D6,A41:B45,2,FALSE)</f>
        <v>0</v>
      </c>
      <c r="D6" s="73" t="s">
        <v>66</v>
      </c>
      <c r="E6" s="1"/>
    </row>
    <row r="7" spans="1:5" ht="32.25" customHeight="1" x14ac:dyDescent="0.25">
      <c r="A7" s="54" t="s">
        <v>67</v>
      </c>
      <c r="B7" s="56">
        <v>350</v>
      </c>
      <c r="C7" s="70">
        <f>B7/B4</f>
        <v>350</v>
      </c>
      <c r="D7" s="72" t="s">
        <v>70</v>
      </c>
      <c r="E7" s="1"/>
    </row>
    <row r="8" spans="1:5" ht="15" x14ac:dyDescent="0.25">
      <c r="A8" s="54" t="s">
        <v>9</v>
      </c>
      <c r="B8" s="55">
        <f>C8*$B$4</f>
        <v>0</v>
      </c>
      <c r="C8" s="58"/>
      <c r="D8" s="67" t="s">
        <v>64</v>
      </c>
      <c r="E8" s="1"/>
    </row>
    <row r="9" spans="1:5" ht="30" customHeight="1" x14ac:dyDescent="0.25">
      <c r="A9" s="54" t="s">
        <v>10</v>
      </c>
      <c r="B9" s="55">
        <f>C9*$B$4</f>
        <v>0</v>
      </c>
      <c r="C9" s="56"/>
      <c r="D9" s="57" t="s">
        <v>68</v>
      </c>
      <c r="E9" s="1"/>
    </row>
    <row r="10" spans="1:5" ht="17.25" customHeight="1" x14ac:dyDescent="0.25">
      <c r="A10" s="54" t="s">
        <v>11</v>
      </c>
      <c r="B10" s="56"/>
      <c r="C10" s="58">
        <f>B10/B4</f>
        <v>0</v>
      </c>
      <c r="D10" s="57"/>
      <c r="E10" s="1"/>
    </row>
    <row r="11" spans="1:5" ht="17.25" customHeight="1" x14ac:dyDescent="0.25">
      <c r="A11" s="54" t="s">
        <v>12</v>
      </c>
      <c r="B11" s="56"/>
      <c r="C11" s="58">
        <f>B11/B4</f>
        <v>0</v>
      </c>
      <c r="D11" s="57"/>
      <c r="E11" s="1"/>
    </row>
    <row r="12" spans="1:5" ht="17.25" customHeight="1" x14ac:dyDescent="0.25">
      <c r="A12" s="54" t="s">
        <v>13</v>
      </c>
      <c r="B12" s="56"/>
      <c r="C12" s="58">
        <f>B12/$B$4</f>
        <v>0</v>
      </c>
      <c r="D12" s="57"/>
      <c r="E12" s="1"/>
    </row>
    <row r="13" spans="1:5" ht="17.25" customHeight="1" x14ac:dyDescent="0.25">
      <c r="A13" s="59" t="s">
        <v>14</v>
      </c>
      <c r="B13" s="60">
        <f>SUM(B6:B12)</f>
        <v>350</v>
      </c>
      <c r="C13" s="61"/>
      <c r="D13" s="62"/>
      <c r="E13" s="1"/>
    </row>
    <row r="14" spans="1:5" ht="17.25" customHeight="1" x14ac:dyDescent="0.25">
      <c r="A14" s="63" t="s">
        <v>15</v>
      </c>
      <c r="B14" s="58">
        <f>B13/B4</f>
        <v>350</v>
      </c>
      <c r="C14" s="64"/>
      <c r="D14" s="65"/>
      <c r="E14" s="1"/>
    </row>
    <row r="15" spans="1:5" ht="17.25" customHeight="1" x14ac:dyDescent="0.2">
      <c r="A15" s="42"/>
      <c r="B15" s="43"/>
      <c r="C15" s="41"/>
      <c r="D15" s="41"/>
      <c r="E15" s="1"/>
    </row>
    <row r="16" spans="1:5" ht="33.75" customHeight="1" x14ac:dyDescent="0.2">
      <c r="A16" s="81" t="s">
        <v>16</v>
      </c>
      <c r="B16" s="81"/>
      <c r="C16" s="81"/>
      <c r="D16" s="81"/>
      <c r="E16" s="1"/>
    </row>
    <row r="17" spans="1:5" ht="17.25" customHeight="1" thickBot="1" x14ac:dyDescent="0.25">
      <c r="A17" s="29" t="s">
        <v>1</v>
      </c>
      <c r="B17" s="30"/>
      <c r="C17" s="29" t="s">
        <v>2</v>
      </c>
      <c r="D17" s="30"/>
      <c r="E17" s="1"/>
    </row>
    <row r="18" spans="1:5" ht="15.75" x14ac:dyDescent="0.2">
      <c r="A18" s="19" t="s">
        <v>3</v>
      </c>
      <c r="B18" s="45">
        <v>1</v>
      </c>
      <c r="C18" s="26"/>
      <c r="D18" s="26"/>
    </row>
    <row r="19" spans="1:5" ht="37.35" customHeight="1" x14ac:dyDescent="0.2">
      <c r="A19" s="11" t="s">
        <v>17</v>
      </c>
      <c r="B19" s="12" t="s">
        <v>18</v>
      </c>
      <c r="C19" s="12" t="s">
        <v>6</v>
      </c>
      <c r="D19" s="13" t="s">
        <v>19</v>
      </c>
      <c r="E19" s="1"/>
    </row>
    <row r="20" spans="1:5" ht="17.25" customHeight="1" x14ac:dyDescent="0.25">
      <c r="A20" s="66" t="s">
        <v>20</v>
      </c>
      <c r="B20" s="46"/>
      <c r="C20" s="47">
        <f>B20/B18</f>
        <v>0</v>
      </c>
      <c r="D20" s="48"/>
      <c r="E20" s="1"/>
    </row>
    <row r="21" spans="1:5" ht="20.100000000000001" customHeight="1" x14ac:dyDescent="0.25">
      <c r="A21" s="49" t="s">
        <v>21</v>
      </c>
      <c r="B21" s="50"/>
      <c r="C21" s="51">
        <f>B21/$B$18</f>
        <v>0</v>
      </c>
      <c r="D21" s="52"/>
      <c r="E21" s="1"/>
    </row>
    <row r="22" spans="1:5" ht="17.25" customHeight="1" x14ac:dyDescent="0.25">
      <c r="A22" s="49" t="s">
        <v>22</v>
      </c>
      <c r="B22" s="50"/>
      <c r="C22" s="51">
        <f t="shared" ref="C22:C27" si="0">B22/$B$18</f>
        <v>0</v>
      </c>
      <c r="D22" s="53"/>
      <c r="E22" s="1"/>
    </row>
    <row r="23" spans="1:5" ht="17.25" customHeight="1" x14ac:dyDescent="0.25">
      <c r="A23" s="49" t="s">
        <v>10</v>
      </c>
      <c r="B23" s="50"/>
      <c r="C23" s="51">
        <f>B23/B18</f>
        <v>0</v>
      </c>
      <c r="D23" s="53"/>
      <c r="E23" s="1"/>
    </row>
    <row r="24" spans="1:5" ht="17.25" customHeight="1" x14ac:dyDescent="0.25">
      <c r="A24" s="49" t="s">
        <v>23</v>
      </c>
      <c r="B24" s="50"/>
      <c r="C24" s="51">
        <f t="shared" si="0"/>
        <v>0</v>
      </c>
      <c r="D24" s="53"/>
      <c r="E24" s="1"/>
    </row>
    <row r="25" spans="1:5" ht="17.25" customHeight="1" x14ac:dyDescent="0.25">
      <c r="A25" s="49" t="s">
        <v>24</v>
      </c>
      <c r="B25" s="50"/>
      <c r="C25" s="51">
        <f t="shared" si="0"/>
        <v>0</v>
      </c>
      <c r="D25" s="53"/>
      <c r="E25" s="1"/>
    </row>
    <row r="26" spans="1:5" ht="17.25" customHeight="1" x14ac:dyDescent="0.25">
      <c r="A26" s="49" t="s">
        <v>11</v>
      </c>
      <c r="B26" s="50"/>
      <c r="C26" s="51">
        <f t="shared" si="0"/>
        <v>0</v>
      </c>
      <c r="D26" s="53"/>
      <c r="E26" s="1"/>
    </row>
    <row r="27" spans="1:5" ht="17.25" customHeight="1" x14ac:dyDescent="0.25">
      <c r="A27" s="49" t="s">
        <v>12</v>
      </c>
      <c r="B27" s="50"/>
      <c r="C27" s="51">
        <f t="shared" si="0"/>
        <v>0</v>
      </c>
      <c r="D27" s="53"/>
      <c r="E27" s="1"/>
    </row>
    <row r="28" spans="1:5" ht="17.25" customHeight="1" x14ac:dyDescent="0.25">
      <c r="A28" s="49" t="s">
        <v>13</v>
      </c>
      <c r="B28" s="50"/>
      <c r="C28" s="51">
        <f>B28/$B$18</f>
        <v>0</v>
      </c>
      <c r="D28" s="53"/>
      <c r="E28" s="1"/>
    </row>
    <row r="29" spans="1:5" ht="17.25" customHeight="1" x14ac:dyDescent="0.2">
      <c r="A29" s="32" t="s">
        <v>14</v>
      </c>
      <c r="B29" s="6">
        <f>SUM(B20:B28)</f>
        <v>0</v>
      </c>
      <c r="E29" s="1"/>
    </row>
    <row r="30" spans="1:5" ht="17.25" customHeight="1" x14ac:dyDescent="0.2">
      <c r="A30" s="16" t="s">
        <v>25</v>
      </c>
      <c r="B30" s="9">
        <f>B29/B18</f>
        <v>0</v>
      </c>
      <c r="C30" s="40"/>
      <c r="D30" s="41"/>
      <c r="E30" s="1"/>
    </row>
    <row r="31" spans="1:5" ht="17.25" customHeight="1" thickBot="1" x14ac:dyDescent="0.25">
      <c r="E31" s="1"/>
    </row>
    <row r="32" spans="1:5" ht="23.85" customHeight="1" thickBot="1" x14ac:dyDescent="0.25">
      <c r="A32" s="79" t="s">
        <v>26</v>
      </c>
      <c r="B32" s="80"/>
      <c r="C32" s="23">
        <f>B29+B13</f>
        <v>350</v>
      </c>
      <c r="E32" s="1"/>
    </row>
    <row r="33" spans="1:5" ht="15.75" x14ac:dyDescent="0.2">
      <c r="A33" s="28" t="s">
        <v>27</v>
      </c>
    </row>
    <row r="34" spans="1:5" x14ac:dyDescent="0.2">
      <c r="A34" s="27" t="s">
        <v>28</v>
      </c>
    </row>
    <row r="35" spans="1:5" x14ac:dyDescent="0.2">
      <c r="A35" s="27" t="s">
        <v>29</v>
      </c>
    </row>
    <row r="36" spans="1:5" ht="17.100000000000001" customHeight="1" x14ac:dyDescent="0.2">
      <c r="A36" s="77" t="s">
        <v>30</v>
      </c>
      <c r="B36" s="78"/>
      <c r="C36" s="78"/>
      <c r="D36" s="78"/>
      <c r="E36" s="8"/>
    </row>
    <row r="37" spans="1:5" x14ac:dyDescent="0.2">
      <c r="A37" s="27" t="s">
        <v>31</v>
      </c>
      <c r="B37" s="27"/>
      <c r="C37" s="27"/>
      <c r="D37" s="27"/>
    </row>
    <row r="38" spans="1:5" x14ac:dyDescent="0.2">
      <c r="A38" s="27" t="s">
        <v>69</v>
      </c>
      <c r="B38" s="27"/>
      <c r="C38" s="27"/>
      <c r="D38" s="27"/>
    </row>
    <row r="39" spans="1:5" x14ac:dyDescent="0.2">
      <c r="A39" s="44" t="s">
        <v>32</v>
      </c>
      <c r="B39" s="44"/>
      <c r="C39" s="44"/>
      <c r="D39" s="44"/>
    </row>
    <row r="40" spans="1:5" x14ac:dyDescent="0.2">
      <c r="A40" s="74"/>
      <c r="B40" s="74"/>
      <c r="C40" s="74"/>
    </row>
    <row r="41" spans="1:5" x14ac:dyDescent="0.2">
      <c r="A41" s="89" t="s">
        <v>66</v>
      </c>
      <c r="B41" s="90"/>
      <c r="C41" s="74"/>
    </row>
    <row r="42" spans="1:5" x14ac:dyDescent="0.2">
      <c r="A42" s="89" t="s">
        <v>74</v>
      </c>
      <c r="B42" s="90">
        <v>47</v>
      </c>
      <c r="C42" s="74"/>
    </row>
    <row r="43" spans="1:5" x14ac:dyDescent="0.2">
      <c r="A43" s="89" t="s">
        <v>71</v>
      </c>
      <c r="B43" s="91">
        <v>30</v>
      </c>
      <c r="C43" s="74"/>
    </row>
    <row r="44" spans="1:5" x14ac:dyDescent="0.2">
      <c r="A44" s="89" t="s">
        <v>72</v>
      </c>
      <c r="B44" s="90">
        <v>31</v>
      </c>
      <c r="C44" s="75"/>
      <c r="D44" s="68"/>
    </row>
    <row r="45" spans="1:5" x14ac:dyDescent="0.2">
      <c r="A45" s="89" t="s">
        <v>73</v>
      </c>
      <c r="B45" s="92">
        <v>23</v>
      </c>
      <c r="C45" s="75"/>
      <c r="D45" s="68"/>
    </row>
    <row r="46" spans="1:5" x14ac:dyDescent="0.2">
      <c r="A46" s="74"/>
      <c r="B46" s="75"/>
      <c r="C46" s="75"/>
      <c r="D46" s="68"/>
    </row>
    <row r="47" spans="1:5" x14ac:dyDescent="0.2">
      <c r="A47" s="75"/>
      <c r="B47" s="75"/>
      <c r="C47" s="75"/>
      <c r="D47" s="68"/>
    </row>
    <row r="48" spans="1:5" x14ac:dyDescent="0.2">
      <c r="A48" s="74"/>
      <c r="B48" s="74"/>
      <c r="C48" s="74"/>
    </row>
    <row r="49" spans="1:3" x14ac:dyDescent="0.2">
      <c r="A49" s="74"/>
      <c r="B49" s="74"/>
      <c r="C49" s="74"/>
    </row>
    <row r="50" spans="1:3" x14ac:dyDescent="0.2">
      <c r="A50" s="74"/>
      <c r="B50" s="74"/>
      <c r="C50" s="74"/>
    </row>
    <row r="51" spans="1:3" x14ac:dyDescent="0.2">
      <c r="A51" s="74"/>
      <c r="B51" s="74"/>
      <c r="C51" s="74"/>
    </row>
    <row r="52" spans="1:3" x14ac:dyDescent="0.2">
      <c r="A52" s="74"/>
      <c r="B52" s="74"/>
      <c r="C52" s="74"/>
    </row>
    <row r="53" spans="1:3" x14ac:dyDescent="0.2">
      <c r="A53" s="74"/>
      <c r="B53" s="74"/>
      <c r="C53" s="74"/>
    </row>
    <row r="54" spans="1:3" x14ac:dyDescent="0.2">
      <c r="A54" s="74"/>
      <c r="B54" s="74"/>
    </row>
    <row r="55" spans="1:3" x14ac:dyDescent="0.2">
      <c r="A55" s="74"/>
      <c r="B55" s="74"/>
    </row>
    <row r="56" spans="1:3" x14ac:dyDescent="0.2">
      <c r="A56" s="74"/>
      <c r="B56" s="74"/>
    </row>
  </sheetData>
  <mergeCells count="5">
    <mergeCell ref="A1:E1"/>
    <mergeCell ref="A36:D36"/>
    <mergeCell ref="A32:B32"/>
    <mergeCell ref="A16:D16"/>
    <mergeCell ref="A2:D2"/>
  </mergeCells>
  <dataValidations count="1">
    <dataValidation type="list" allowBlank="1" showInputMessage="1" showErrorMessage="1" errorTitle="Please talk with your AR Staff L" promptTitle="Class Party Menu Selection" prompt="Please select your menu choice from the dropdown menu to the right of this cell. (Click the button with the inverted triangle)" sqref="D6" xr:uid="{00000000-0002-0000-0000-000000000000}">
      <formula1>"Please use the drop down menu to the right to select you menu.,High-End Buffet ($47 per person), Heavier Reception Buffet ($30 per person),Italian Noodle Bar ($31 per person),Happy Hour Recetion ($23 per person)"</formula1>
    </dataValidation>
  </dataValidations>
  <pageMargins left="0.7" right="0.7" top="0.75" bottom="0.75" header="0.3" footer="0.3"/>
  <pageSetup orientation="portrait" horizontalDpi="1200" verticalDpi="1200" r:id="rId1"/>
  <ignoredErrors>
    <ignoredError sqref="C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36"/>
  <sheetViews>
    <sheetView topLeftCell="A4" zoomScaleNormal="100" workbookViewId="0">
      <selection activeCell="D20" sqref="D20"/>
    </sheetView>
  </sheetViews>
  <sheetFormatPr defaultColWidth="9" defaultRowHeight="12.75" x14ac:dyDescent="0.2"/>
  <cols>
    <col min="1" max="1" width="31.33203125" customWidth="1"/>
    <col min="2" max="2" width="25.1640625" customWidth="1"/>
    <col min="3" max="3" width="16.33203125" customWidth="1"/>
    <col min="4" max="4" width="82" customWidth="1"/>
    <col min="5" max="5" width="43.1640625" customWidth="1"/>
  </cols>
  <sheetData>
    <row r="1" spans="1:5" ht="23.25" x14ac:dyDescent="0.2">
      <c r="A1" s="76" t="s">
        <v>33</v>
      </c>
      <c r="B1" s="83"/>
      <c r="C1" s="83"/>
      <c r="D1" s="83"/>
      <c r="E1" s="83"/>
    </row>
    <row r="2" spans="1:5" ht="34.5" x14ac:dyDescent="0.2">
      <c r="A2" s="81" t="s">
        <v>34</v>
      </c>
      <c r="B2" s="81"/>
      <c r="C2" s="81"/>
      <c r="D2" s="81"/>
      <c r="E2" s="7"/>
    </row>
    <row r="3" spans="1:5" ht="16.5" thickBot="1" x14ac:dyDescent="0.25">
      <c r="A3" s="29" t="s">
        <v>1</v>
      </c>
      <c r="B3" s="30" t="s">
        <v>35</v>
      </c>
      <c r="C3" s="29" t="s">
        <v>2</v>
      </c>
      <c r="D3" s="30" t="s">
        <v>36</v>
      </c>
      <c r="E3" s="7"/>
    </row>
    <row r="4" spans="1:5" ht="15.75" x14ac:dyDescent="0.2">
      <c r="A4" s="19" t="s">
        <v>3</v>
      </c>
      <c r="B4" s="31">
        <v>35</v>
      </c>
      <c r="C4" s="26"/>
      <c r="D4" s="26"/>
      <c r="E4" s="1"/>
    </row>
    <row r="5" spans="1:5" ht="15.75" x14ac:dyDescent="0.2">
      <c r="A5" s="11" t="s">
        <v>17</v>
      </c>
      <c r="B5" s="12" t="s">
        <v>18</v>
      </c>
      <c r="C5" s="12" t="s">
        <v>6</v>
      </c>
      <c r="D5" s="13" t="s">
        <v>19</v>
      </c>
      <c r="E5" s="1"/>
    </row>
    <row r="6" spans="1:5" ht="15.75" x14ac:dyDescent="0.2">
      <c r="A6" s="18" t="s">
        <v>37</v>
      </c>
      <c r="B6" s="17">
        <v>250</v>
      </c>
      <c r="C6" s="20">
        <f>B6/$B$4</f>
        <v>7.1428571428571432</v>
      </c>
      <c r="D6" s="14" t="s">
        <v>38</v>
      </c>
      <c r="E6" s="1"/>
    </row>
    <row r="7" spans="1:5" ht="15.75" x14ac:dyDescent="0.2">
      <c r="A7" s="18" t="s">
        <v>39</v>
      </c>
      <c r="B7" s="17">
        <v>0</v>
      </c>
      <c r="C7" s="20">
        <f t="shared" ref="C7:C13" si="0">B7/$B$4</f>
        <v>0</v>
      </c>
      <c r="D7" s="15"/>
      <c r="E7" s="1"/>
    </row>
    <row r="8" spans="1:5" ht="15.75" x14ac:dyDescent="0.2">
      <c r="A8" s="18" t="s">
        <v>40</v>
      </c>
      <c r="B8" s="17">
        <f>C8*B4</f>
        <v>420</v>
      </c>
      <c r="C8" s="20">
        <v>12</v>
      </c>
      <c r="D8" s="21" t="s">
        <v>41</v>
      </c>
      <c r="E8" s="1"/>
    </row>
    <row r="9" spans="1:5" ht="15.75" x14ac:dyDescent="0.2">
      <c r="A9" s="18" t="s">
        <v>42</v>
      </c>
      <c r="B9" s="17">
        <v>0</v>
      </c>
      <c r="C9" s="20">
        <f t="shared" si="0"/>
        <v>0</v>
      </c>
      <c r="D9" s="15" t="s">
        <v>43</v>
      </c>
      <c r="E9" s="1"/>
    </row>
    <row r="10" spans="1:5" ht="15.75" x14ac:dyDescent="0.2">
      <c r="A10" s="18" t="s">
        <v>24</v>
      </c>
      <c r="B10" s="17"/>
      <c r="C10" s="20">
        <f t="shared" si="0"/>
        <v>0</v>
      </c>
      <c r="D10" s="15"/>
      <c r="E10" s="1"/>
    </row>
    <row r="11" spans="1:5" ht="15.75" x14ac:dyDescent="0.2">
      <c r="A11" s="18" t="s">
        <v>44</v>
      </c>
      <c r="B11" s="17"/>
      <c r="C11" s="20">
        <f t="shared" si="0"/>
        <v>0</v>
      </c>
      <c r="D11" s="15"/>
      <c r="E11" s="1"/>
    </row>
    <row r="12" spans="1:5" ht="15.75" x14ac:dyDescent="0.2">
      <c r="A12" s="18" t="s">
        <v>45</v>
      </c>
      <c r="B12" s="17">
        <v>35</v>
      </c>
      <c r="C12" s="20">
        <f t="shared" si="0"/>
        <v>1</v>
      </c>
      <c r="D12" s="15" t="s">
        <v>46</v>
      </c>
      <c r="E12" s="1"/>
    </row>
    <row r="13" spans="1:5" ht="15.75" x14ac:dyDescent="0.2">
      <c r="A13" s="18" t="s">
        <v>47</v>
      </c>
      <c r="B13" s="17"/>
      <c r="C13" s="20">
        <f t="shared" si="0"/>
        <v>0</v>
      </c>
      <c r="D13" s="15"/>
      <c r="E13" s="1"/>
    </row>
    <row r="14" spans="1:5" ht="15.75" x14ac:dyDescent="0.2">
      <c r="A14" s="32" t="s">
        <v>14</v>
      </c>
      <c r="B14" s="6">
        <f>SUM(B6:B13)</f>
        <v>705</v>
      </c>
      <c r="E14" s="1"/>
    </row>
    <row r="15" spans="1:5" ht="15.75" x14ac:dyDescent="0.2">
      <c r="A15" s="16" t="s">
        <v>25</v>
      </c>
      <c r="B15" s="9">
        <f>B14/B4</f>
        <v>20.142857142857142</v>
      </c>
      <c r="C15" s="84"/>
      <c r="D15" s="85"/>
      <c r="E15" s="1"/>
    </row>
    <row r="17" spans="1:5" ht="34.5" x14ac:dyDescent="0.2">
      <c r="A17" s="82" t="s">
        <v>48</v>
      </c>
      <c r="B17" s="86"/>
      <c r="C17" s="86"/>
      <c r="D17" s="86"/>
      <c r="E17" s="1"/>
    </row>
    <row r="18" spans="1:5" ht="16.5" thickBot="1" x14ac:dyDescent="0.25">
      <c r="A18" s="36" t="s">
        <v>1</v>
      </c>
      <c r="B18" s="39" t="s">
        <v>49</v>
      </c>
      <c r="C18" s="38" t="s">
        <v>2</v>
      </c>
      <c r="D18" s="37" t="s">
        <v>50</v>
      </c>
      <c r="E18" s="1"/>
    </row>
    <row r="19" spans="1:5" ht="15.75" x14ac:dyDescent="0.2">
      <c r="A19" s="19" t="s">
        <v>3</v>
      </c>
      <c r="B19" s="31">
        <v>55</v>
      </c>
      <c r="C19" s="26"/>
      <c r="D19" s="26"/>
      <c r="E19" s="1"/>
    </row>
    <row r="20" spans="1:5" ht="15.75" x14ac:dyDescent="0.2">
      <c r="A20" s="10" t="s">
        <v>4</v>
      </c>
      <c r="B20" s="11" t="s">
        <v>5</v>
      </c>
      <c r="C20" s="12" t="s">
        <v>6</v>
      </c>
      <c r="D20" s="12" t="s">
        <v>7</v>
      </c>
      <c r="E20" s="1"/>
    </row>
    <row r="21" spans="1:5" ht="15.75" x14ac:dyDescent="0.2">
      <c r="A21" s="2" t="s">
        <v>51</v>
      </c>
      <c r="B21" s="22">
        <v>1760</v>
      </c>
      <c r="C21" s="22">
        <f>B21/B19</f>
        <v>32</v>
      </c>
      <c r="D21" s="33" t="s">
        <v>52</v>
      </c>
      <c r="E21" s="1"/>
    </row>
    <row r="22" spans="1:5" ht="15.75" x14ac:dyDescent="0.2">
      <c r="A22" s="2" t="s">
        <v>53</v>
      </c>
      <c r="B22" s="5">
        <v>300</v>
      </c>
      <c r="C22" s="5">
        <f>B22/B19</f>
        <v>5.4545454545454541</v>
      </c>
      <c r="D22" s="3"/>
      <c r="E22" s="1"/>
    </row>
    <row r="23" spans="1:5" ht="15.75" x14ac:dyDescent="0.2">
      <c r="A23" s="2" t="s">
        <v>40</v>
      </c>
      <c r="B23" s="5">
        <f>C23*B19</f>
        <v>660</v>
      </c>
      <c r="C23" s="5">
        <v>12</v>
      </c>
      <c r="D23" s="3"/>
      <c r="E23" s="1"/>
    </row>
    <row r="24" spans="1:5" ht="15.75" x14ac:dyDescent="0.2">
      <c r="A24" s="2" t="s">
        <v>44</v>
      </c>
      <c r="B24" s="5">
        <v>64</v>
      </c>
      <c r="C24" s="5">
        <f>B24/$B$19</f>
        <v>1.1636363636363636</v>
      </c>
      <c r="D24" s="34" t="s">
        <v>54</v>
      </c>
      <c r="E24" s="1"/>
    </row>
    <row r="25" spans="1:5" ht="15.75" x14ac:dyDescent="0.2">
      <c r="A25" s="2" t="s">
        <v>45</v>
      </c>
      <c r="B25" s="5">
        <v>250</v>
      </c>
      <c r="C25" s="5">
        <f t="shared" ref="C25:C26" si="1">B25/$B$19</f>
        <v>4.5454545454545459</v>
      </c>
      <c r="D25" s="34" t="s">
        <v>55</v>
      </c>
      <c r="E25" s="1"/>
    </row>
    <row r="26" spans="1:5" ht="15.75" x14ac:dyDescent="0.2">
      <c r="A26" s="2" t="s">
        <v>47</v>
      </c>
      <c r="B26" s="5">
        <v>120</v>
      </c>
      <c r="C26" s="5">
        <f t="shared" si="1"/>
        <v>2.1818181818181817</v>
      </c>
      <c r="D26" s="34" t="s">
        <v>56</v>
      </c>
      <c r="E26" s="1"/>
    </row>
    <row r="27" spans="1:5" ht="15.75" x14ac:dyDescent="0.2">
      <c r="A27" s="32" t="s">
        <v>14</v>
      </c>
      <c r="B27" s="6">
        <f>SUM(B21:B26)</f>
        <v>3154</v>
      </c>
      <c r="D27" s="1"/>
      <c r="E27" s="1"/>
    </row>
    <row r="28" spans="1:5" ht="15.75" x14ac:dyDescent="0.2">
      <c r="A28" s="4" t="s">
        <v>25</v>
      </c>
      <c r="B28" s="5">
        <f>B27/B19</f>
        <v>57.345454545454544</v>
      </c>
      <c r="C28" s="40"/>
      <c r="D28" s="41"/>
      <c r="E28" s="1"/>
    </row>
    <row r="29" spans="1:5" ht="13.5" thickBot="1" x14ac:dyDescent="0.25"/>
    <row r="30" spans="1:5" ht="16.5" thickBot="1" x14ac:dyDescent="0.3">
      <c r="A30" s="87" t="s">
        <v>57</v>
      </c>
      <c r="B30" s="88"/>
      <c r="C30" s="35">
        <f>B14+B27</f>
        <v>3859</v>
      </c>
      <c r="E30" s="1"/>
    </row>
    <row r="31" spans="1:5" ht="15.75" x14ac:dyDescent="0.2">
      <c r="A31" s="77" t="s">
        <v>58</v>
      </c>
      <c r="B31" s="78"/>
      <c r="C31" s="78"/>
      <c r="D31" s="78"/>
      <c r="E31" s="8"/>
    </row>
    <row r="32" spans="1:5" ht="15.75" x14ac:dyDescent="0.2">
      <c r="A32" s="27" t="s">
        <v>59</v>
      </c>
      <c r="B32" s="25"/>
      <c r="C32" s="25"/>
      <c r="D32" s="25"/>
      <c r="E32" s="8"/>
    </row>
    <row r="33" spans="1:1" ht="15.75" x14ac:dyDescent="0.2">
      <c r="A33" s="28" t="s">
        <v>60</v>
      </c>
    </row>
    <row r="34" spans="1:1" x14ac:dyDescent="0.2">
      <c r="A34" s="27" t="s">
        <v>61</v>
      </c>
    </row>
    <row r="35" spans="1:1" ht="15.75" x14ac:dyDescent="0.2">
      <c r="A35" s="28" t="s">
        <v>62</v>
      </c>
    </row>
    <row r="36" spans="1:1" x14ac:dyDescent="0.2">
      <c r="A36" s="27" t="s">
        <v>63</v>
      </c>
    </row>
  </sheetData>
  <mergeCells count="6">
    <mergeCell ref="A31:D31"/>
    <mergeCell ref="A1:E1"/>
    <mergeCell ref="A2:D2"/>
    <mergeCell ref="C15:D15"/>
    <mergeCell ref="A17:D17"/>
    <mergeCell ref="A30:B30"/>
  </mergeCells>
  <pageMargins left="0.7" right="0.7" top="0.75" bottom="0.75" header="0.3" footer="0.3"/>
  <pageSetup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Worksheet.xls</dc:title>
  <dc:subject/>
  <dc:creator>nfelt</dc:creator>
  <cp:keywords/>
  <dc:description/>
  <cp:lastModifiedBy>Webster, Tasida</cp:lastModifiedBy>
  <cp:revision/>
  <dcterms:created xsi:type="dcterms:W3CDTF">2021-10-01T17:38:41Z</dcterms:created>
  <dcterms:modified xsi:type="dcterms:W3CDTF">2024-06-05T21:25:40Z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111c4b-49e3-4225-99d5-171502db0107_Enabled">
    <vt:lpwstr>true</vt:lpwstr>
  </property>
  <property fmtid="{D5CDD505-2E9C-101B-9397-08002B2CF9AE}" pid="3" name="MSIP_Label_0d111c4b-49e3-4225-99d5-171502db0107_SetDate">
    <vt:lpwstr>2022-11-21T00:00:58Z</vt:lpwstr>
  </property>
  <property fmtid="{D5CDD505-2E9C-101B-9397-08002B2CF9AE}" pid="4" name="MSIP_Label_0d111c4b-49e3-4225-99d5-171502db0107_Method">
    <vt:lpwstr>Standard</vt:lpwstr>
  </property>
  <property fmtid="{D5CDD505-2E9C-101B-9397-08002B2CF9AE}" pid="5" name="MSIP_Label_0d111c4b-49e3-4225-99d5-171502db0107_Name">
    <vt:lpwstr>Authorized Use</vt:lpwstr>
  </property>
  <property fmtid="{D5CDD505-2E9C-101B-9397-08002B2CF9AE}" pid="6" name="MSIP_Label_0d111c4b-49e3-4225-99d5-171502db0107_SiteId">
    <vt:lpwstr>bcfa3e87-841e-48c7-983b-584159dd1a69</vt:lpwstr>
  </property>
  <property fmtid="{D5CDD505-2E9C-101B-9397-08002B2CF9AE}" pid="7" name="MSIP_Label_0d111c4b-49e3-4225-99d5-171502db0107_ActionId">
    <vt:lpwstr>7cc9e243-c5dd-479f-a257-5458753ddd04</vt:lpwstr>
  </property>
  <property fmtid="{D5CDD505-2E9C-101B-9397-08002B2CF9AE}" pid="8" name="MSIP_Label_0d111c4b-49e3-4225-99d5-171502db0107_ContentBits">
    <vt:lpwstr>0</vt:lpwstr>
  </property>
</Properties>
</file>